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§A" sheetId="2" state="visible" r:id="rId2"/>
    <sheet xmlns:r="http://schemas.openxmlformats.org/officeDocument/2006/relationships" name="§B" sheetId="3" state="visible" r:id="rId3"/>
    <sheet xmlns:r="http://schemas.openxmlformats.org/officeDocument/2006/relationships" name="§C" sheetId="4" state="visible" r:id="rId4"/>
    <sheet xmlns:r="http://schemas.openxmlformats.org/officeDocument/2006/relationships" name="§D" sheetId="5" state="visible" r:id="rId5"/>
    <sheet xmlns:r="http://schemas.openxmlformats.org/officeDocument/2006/relationships" name="§E" sheetId="6" state="visible" r:id="rId6"/>
    <sheet xmlns:r="http://schemas.openxmlformats.org/officeDocument/2006/relationships" name="§F" sheetId="7" state="visible" r:id="rId7"/>
    <sheet xmlns:r="http://schemas.openxmlformats.org/officeDocument/2006/relationships" name="§G" sheetId="8" state="visible" r:id="rId8"/>
    <sheet xmlns:r="http://schemas.openxmlformats.org/officeDocument/2006/relationships" name="§P" sheetId="9" state="visible" r:id="rId9"/>
    <sheet xmlns:r="http://schemas.openxmlformats.org/officeDocument/2006/relationships" name="§R" sheetId="10" state="visible" r:id="rId10"/>
    <sheet xmlns:r="http://schemas.openxmlformats.org/officeDocument/2006/relationships" name="§OH" sheetId="11" state="visible" r:id="rId11"/>
  </sheets>
  <definedNames>
    <definedName name="_xlnm.Print_Titles" localSheetId="0">'Summary'!$1:$1</definedName>
    <definedName name="_xlnm.Print_Area" localSheetId="0">'Summary'!$A$1:$C$12</definedName>
    <definedName name="_xlnm.Print_Area" localSheetId="1">'§A'!$A$1:$F$11</definedName>
    <definedName name="_xlnm.Print_Area" localSheetId="2">'§B'!$A$1:$F$11</definedName>
    <definedName name="_xlnm.Print_Area" localSheetId="3">'§C'!$A$1:$F$11</definedName>
    <definedName name="_xlnm.Print_Area" localSheetId="4">'§D'!$A$1:$F$12</definedName>
    <definedName name="_xlnm.Print_Area" localSheetId="5">'§E'!$A$1:$F$9</definedName>
    <definedName name="_xlnm.Print_Area" localSheetId="6">'§F'!$A$1:$F$10</definedName>
    <definedName name="_xlnm.Print_Area" localSheetId="7">'§G'!$A$1:$F$12</definedName>
    <definedName name="_xlnm.Print_Area" localSheetId="8">'§P'!$A$1:$F$14</definedName>
    <definedName name="_xlnm.Print_Area" localSheetId="9">'§R'!$A$1:$F$5</definedName>
    <definedName name="_xlnm.Print_Area" localSheetId="10">'§OH'!$A$1:$F$5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.00;[Red]-£#,##0.00"/>
    <numFmt numFmtId="165" formatCode="0.0%"/>
    <numFmt numFmtId="166" formatCode="dd mmm yyyy"/>
    <numFmt numFmtId="167" formatCode="&quot;£&quot;#,##0.00"/>
  </numFmts>
  <fonts count="1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2563EB"/>
      <sz val="10"/>
    </font>
    <font>
      <name val="Calibri"/>
      <color rgb="00152538"/>
      <sz val="11"/>
    </font>
    <font>
      <name val="Consolas"/>
      <color rgb="00152538"/>
      <sz val="10"/>
    </font>
    <font>
      <name val="Inter"/>
      <b val="1"/>
      <color rgb="001D4ED8"/>
      <sz val="11"/>
    </font>
    <font>
      <name val="Inter"/>
      <b val="1"/>
      <color rgb="00152538"/>
      <sz val="11"/>
    </font>
    <font>
      <name val="Inter"/>
      <b val="1"/>
      <color rgb="00FFFFFF"/>
      <sz val="12"/>
    </font>
    <font>
      <name val="Inter"/>
      <b val="1"/>
      <color rgb="00FFFFFF"/>
      <sz val="13"/>
    </font>
    <font>
      <name val="Inter"/>
      <b val="1"/>
      <color rgb="00152538"/>
      <sz val="10"/>
    </font>
    <font>
      <name val="Inter"/>
      <b val="1"/>
      <color rgb="001D4ED8"/>
      <sz val="10"/>
    </font>
    <font>
      <name val="Inter"/>
      <color rgb="00152538"/>
      <sz val="10"/>
    </font>
    <font>
      <name val="Inter"/>
      <color rgb="006B7280"/>
      <sz val="10"/>
    </font>
    <font>
      <name val="Inter"/>
      <b val="1"/>
      <color rgb="001D4ED8"/>
      <sz val="12"/>
    </font>
  </fonts>
  <fills count="8">
    <fill>
      <patternFill/>
    </fill>
    <fill>
      <patternFill patternType="gray125"/>
    </fill>
    <fill>
      <patternFill patternType="solid">
        <fgColor rgb="00152538"/>
      </patternFill>
    </fill>
    <fill>
      <patternFill patternType="solid">
        <fgColor rgb="00E5ECFD"/>
      </patternFill>
    </fill>
    <fill>
      <patternFill patternType="solid">
        <fgColor rgb="00DBEAFE"/>
      </patternFill>
    </fill>
    <fill>
      <patternFill patternType="solid">
        <fgColor rgb="002563EB"/>
      </patternFill>
    </fill>
    <fill>
      <patternFill patternType="solid">
        <fgColor rgb="001D4ED8"/>
      </patternFill>
    </fill>
    <fill>
      <patternFill patternType="solid">
        <fgColor rgb="00FAFAF7"/>
      </patternFill>
    </fill>
  </fills>
  <borders count="4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/>
    <border>
      <left style="thin">
        <color rgb="00E0DDD8"/>
      </left>
      <right style="thin">
        <color rgb="00E0DDD8"/>
      </right>
      <top style="thin">
        <color rgb="00E0DDD8"/>
      </top>
      <bottom style="thin">
        <color rgb="00E0DDD8"/>
      </bottom>
    </border>
  </borders>
  <cellStyleXfs count="8">
    <xf numFmtId="0" fontId="0" fillId="0" borderId="0"/>
    <xf numFmtId="0" fontId="1" fillId="2" borderId="1" applyAlignment="1">
      <alignment horizontal="left" vertical="center" wrapText="1"/>
    </xf>
    <xf numFmtId="0" fontId="2" fillId="3" borderId="2" applyAlignment="1">
      <alignment horizontal="left" vertical="center"/>
    </xf>
    <xf numFmtId="0" fontId="3" fillId="0" borderId="3" applyAlignment="1">
      <alignment horizontal="left" vertical="center" wrapText="1"/>
    </xf>
    <xf numFmtId="0" fontId="4" fillId="0" borderId="3" applyAlignment="1">
      <alignment horizontal="left" vertical="center"/>
    </xf>
    <xf numFmtId="164" fontId="3" fillId="0" borderId="3" applyAlignment="1">
      <alignment horizontal="right" vertical="center"/>
    </xf>
    <xf numFmtId="165" fontId="3" fillId="0" borderId="3" applyAlignment="1">
      <alignment horizontal="right" vertical="center"/>
    </xf>
    <xf numFmtId="166" fontId="3" fillId="0" borderId="3" applyAlignment="1">
      <alignment horizontal="left" vertical="center"/>
    </xf>
  </cellStyleXfs>
  <cellXfs count="21">
    <xf numFmtId="0" fontId="0" fillId="0" borderId="0" pivotButton="0" quotePrefix="0" xfId="0"/>
    <xf numFmtId="0" fontId="1" fillId="2" borderId="1" applyAlignment="1" pivotButton="0" quotePrefix="0" xfId="1">
      <alignment horizontal="left" vertical="center" wrapText="1"/>
    </xf>
    <xf numFmtId="0" fontId="5" fillId="4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 indent="1"/>
    </xf>
    <xf numFmtId="167" fontId="6" fillId="0" borderId="3" applyAlignment="1" pivotButton="0" quotePrefix="0" xfId="0">
      <alignment horizontal="right" vertical="center"/>
    </xf>
    <xf numFmtId="0" fontId="7" fillId="5" borderId="3" applyAlignment="1" pivotButton="0" quotePrefix="0" xfId="0">
      <alignment horizontal="center" vertical="center"/>
    </xf>
    <xf numFmtId="0" fontId="7" fillId="5" borderId="3" applyAlignment="1" pivotButton="0" quotePrefix="0" xfId="0">
      <alignment horizontal="left" vertical="center" indent="1"/>
    </xf>
    <xf numFmtId="167" fontId="8" fillId="6" borderId="3" applyAlignment="1" pivotButton="0" quotePrefix="0" xfId="0">
      <alignment horizontal="right" vertical="center"/>
    </xf>
    <xf numFmtId="0" fontId="8" fillId="5" borderId="0" applyAlignment="1" pivotButton="0" quotePrefix="0" xfId="0">
      <alignment horizontal="left" vertical="center" indent="1"/>
    </xf>
    <xf numFmtId="167" fontId="8" fillId="5" borderId="0" applyAlignment="1" pivotButton="0" quotePrefix="0" xfId="0">
      <alignment horizontal="right" vertical="center" indent="1"/>
    </xf>
    <xf numFmtId="0" fontId="9" fillId="7" borderId="3" applyAlignment="1" pivotButton="0" quotePrefix="0" xfId="0">
      <alignment horizontal="left" vertical="center"/>
    </xf>
    <xf numFmtId="0" fontId="9" fillId="7" borderId="3" applyAlignment="1" pivotButton="0" quotePrefix="0" xfId="0">
      <alignment horizontal="center" vertical="center"/>
    </xf>
    <xf numFmtId="0" fontId="9" fillId="7" borderId="3" applyAlignment="1" pivotButton="0" quotePrefix="0" xfId="0">
      <alignment horizontal="right" vertical="center"/>
    </xf>
    <xf numFmtId="0" fontId="10" fillId="4" borderId="3" applyAlignment="1" pivotButton="0" quotePrefix="0" xfId="0">
      <alignment horizontal="center" vertical="top"/>
    </xf>
    <xf numFmtId="0" fontId="11" fillId="0" borderId="3" applyAlignment="1" pivotButton="0" quotePrefix="0" xfId="0">
      <alignment horizontal="left" vertical="top" wrapText="1" indent="1"/>
    </xf>
    <xf numFmtId="0" fontId="12" fillId="0" borderId="3" applyAlignment="1" pivotButton="0" quotePrefix="0" xfId="0">
      <alignment horizontal="center" vertical="top"/>
    </xf>
    <xf numFmtId="4" fontId="11" fillId="0" borderId="3" applyAlignment="1" pivotButton="0" quotePrefix="0" xfId="0">
      <alignment horizontal="right" vertical="top"/>
    </xf>
    <xf numFmtId="167" fontId="9" fillId="7" borderId="3" applyAlignment="1" pivotButton="0" quotePrefix="0" xfId="0">
      <alignment horizontal="right" vertical="top"/>
    </xf>
    <xf numFmtId="0" fontId="0" fillId="4" borderId="3" pivotButton="0" quotePrefix="0" xfId="0"/>
    <xf numFmtId="0" fontId="6" fillId="4" borderId="3" applyAlignment="1" pivotButton="0" quotePrefix="0" xfId="0">
      <alignment horizontal="left" vertical="center" indent="1"/>
    </xf>
    <xf numFmtId="167" fontId="13" fillId="4" borderId="3" applyAlignment="1" pivotButton="0" quotePrefix="0" xfId="0">
      <alignment horizontal="right" vertical="center"/>
    </xf>
  </cellXfs>
  <cellStyles count="8">
    <cellStyle name="Normal" xfId="0" builtinId="0" hidden="0"/>
    <cellStyle name="bai_header" xfId="1" hidden="0"/>
    <cellStyle name="bai_section_band" xfId="2" hidden="0"/>
    <cellStyle name="bai_body" xfId="3" hidden="0"/>
    <cellStyle name="bai_mono" xfId="4" hidden="0"/>
    <cellStyle name="bai_gbp" xfId="5" hidden="0"/>
    <cellStyle name="bai_pct" xfId="6" hidden="0"/>
    <cellStyle name="bai_date" xfId="7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0" customWidth="1" min="2" max="2"/>
    <col width="18" customWidth="1" min="3" max="3"/>
  </cols>
  <sheetData>
    <row r="1" ht="28" customHeight="1">
      <c r="A1" s="1" t="inlineStr">
        <is>
          <t>Code</t>
        </is>
      </c>
      <c r="B1" s="1" t="inlineStr">
        <is>
          <t>Section</t>
        </is>
      </c>
      <c r="C1" s="1" t="inlineStr">
        <is>
          <t>Total £</t>
        </is>
      </c>
    </row>
    <row r="2" ht="22" customHeight="1">
      <c r="A2" s="2" t="inlineStr">
        <is>
          <t>A</t>
        </is>
      </c>
      <c r="B2" s="3" t="inlineStr">
        <is>
          <t>Strip-out + enabling</t>
        </is>
      </c>
      <c r="C2" s="4">
        <f>'§A'!E1</f>
        <v/>
      </c>
    </row>
    <row r="3" ht="22" customHeight="1">
      <c r="A3" s="2" t="inlineStr">
        <is>
          <t>B</t>
        </is>
      </c>
      <c r="B3" s="3" t="inlineStr">
        <is>
          <t>Mechanical first-fix</t>
        </is>
      </c>
      <c r="C3" s="4">
        <f>'§B'!E1</f>
        <v/>
      </c>
    </row>
    <row r="4" ht="22" customHeight="1">
      <c r="A4" s="2" t="inlineStr">
        <is>
          <t>C</t>
        </is>
      </c>
      <c r="B4" s="3" t="inlineStr">
        <is>
          <t>HEPA AHU install (CDP)</t>
        </is>
      </c>
      <c r="C4" s="4">
        <f>'§C'!E1</f>
        <v/>
      </c>
    </row>
    <row r="5" ht="22" customHeight="1">
      <c r="A5" s="2" t="inlineStr">
        <is>
          <t>D</t>
        </is>
      </c>
      <c r="B5" s="3" t="inlineStr">
        <is>
          <t>Electrical install (CDP)</t>
        </is>
      </c>
      <c r="C5" s="4">
        <f>'§D'!E1</f>
        <v/>
      </c>
    </row>
    <row r="6" ht="22" customHeight="1">
      <c r="A6" s="2" t="inlineStr">
        <is>
          <t>E</t>
        </is>
      </c>
      <c r="B6" s="3" t="inlineStr">
        <is>
          <t>BMS integration</t>
        </is>
      </c>
      <c r="C6" s="4">
        <f>'§E'!E1</f>
        <v/>
      </c>
    </row>
    <row r="7" ht="22" customHeight="1">
      <c r="A7" s="2" t="inlineStr">
        <is>
          <t>F</t>
        </is>
      </c>
      <c r="B7" s="3" t="inlineStr">
        <is>
          <t>Builders work + finishes</t>
        </is>
      </c>
      <c r="C7" s="4">
        <f>'§F'!E1</f>
        <v/>
      </c>
    </row>
    <row r="8" ht="22" customHeight="1">
      <c r="A8" s="2" t="inlineStr">
        <is>
          <t>G</t>
        </is>
      </c>
      <c r="B8" s="3" t="inlineStr">
        <is>
          <t>Commissioning + handover</t>
        </is>
      </c>
      <c r="C8" s="4">
        <f>'§G'!E1</f>
        <v/>
      </c>
    </row>
    <row r="9" ht="22" customHeight="1">
      <c r="A9" s="2" t="inlineStr">
        <is>
          <t>P</t>
        </is>
      </c>
      <c r="B9" s="3" t="inlineStr">
        <is>
          <t>Preliminaries</t>
        </is>
      </c>
      <c r="C9" s="4">
        <f>'§P'!E1</f>
        <v/>
      </c>
    </row>
    <row r="10" ht="22" customHeight="1">
      <c r="A10" s="2" t="inlineStr">
        <is>
          <t>R</t>
        </is>
      </c>
      <c r="B10" s="3" t="inlineStr">
        <is>
          <t>Risk allowance</t>
        </is>
      </c>
      <c r="C10" s="4">
        <f>'§R'!E1</f>
        <v/>
      </c>
    </row>
    <row r="11" ht="22" customHeight="1">
      <c r="A11" s="2" t="inlineStr">
        <is>
          <t>OH</t>
        </is>
      </c>
      <c r="B11" s="3" t="inlineStr">
        <is>
          <t>OH&amp;P</t>
        </is>
      </c>
      <c r="C11" s="4">
        <f>'§OH'!E1</f>
        <v/>
      </c>
    </row>
    <row r="12" ht="32" customHeight="1">
      <c r="A12" s="5" t="inlineStr">
        <is>
          <t>TOTAL</t>
        </is>
      </c>
      <c r="B12" s="6" t="inlineStr">
        <is>
          <t>TENDERED SUM (excl. VAT)</t>
        </is>
      </c>
      <c r="C12" s="7">
        <f>SUM(C2:C11)</f>
        <v/>
      </c>
    </row>
  </sheetData>
  <printOptions horizontalCentered="1"/>
  <pageMargins left="0.5" right="0.5" top="0.7" bottom="0.7" header="0.3" footer="0.3"/>
  <pageSetup orientation="portrait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F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R · Risk allowance</t>
        </is>
      </c>
      <c r="E1" s="9">
        <f>F5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R.01</t>
        </is>
      </c>
      <c r="B4" s="14" t="inlineStr">
        <is>
          <t>Operational risk allowance
5% of measured-works · operational delivery risk · per PR-01 to PR-08</t>
        </is>
      </c>
      <c r="C4" s="15" t="inlineStr">
        <is>
          <t>item</t>
        </is>
      </c>
      <c r="D4" s="16" t="n">
        <v>1</v>
      </c>
      <c r="E4" s="16" t="n">
        <v>42000</v>
      </c>
      <c r="F4" s="17">
        <f>D4*E4</f>
        <v/>
      </c>
    </row>
    <row r="5" ht="28" customHeight="1">
      <c r="A5" s="18" t="n"/>
      <c r="B5" s="19" t="inlineStr">
        <is>
          <t>Subtotal · R · Risk allowance</t>
        </is>
      </c>
      <c r="C5" s="18" t="n"/>
      <c r="D5" s="18" t="n"/>
      <c r="E5" s="18" t="n"/>
      <c r="F5" s="20">
        <f>SUM(F4:F4)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F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OH · OH&amp;P</t>
        </is>
      </c>
      <c r="E1" s="9">
        <f>F5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OH.01</t>
        </is>
      </c>
      <c r="B4" s="14" t="inlineStr">
        <is>
          <t>Overheads &amp; Profit
Includes head-office overheads, contract margin and tendered profit</t>
        </is>
      </c>
      <c r="C4" s="15" t="inlineStr">
        <is>
          <t>item</t>
        </is>
      </c>
      <c r="D4" s="16" t="n">
        <v>1</v>
      </c>
      <c r="E4" s="16" t="n">
        <v>171000</v>
      </c>
      <c r="F4" s="17">
        <f>D4*E4</f>
        <v/>
      </c>
    </row>
    <row r="5" ht="28" customHeight="1">
      <c r="A5" s="18" t="n"/>
      <c r="B5" s="19" t="inlineStr">
        <is>
          <t>Subtotal · OH · OH&amp;P</t>
        </is>
      </c>
      <c r="C5" s="18" t="n"/>
      <c r="D5" s="18" t="n"/>
      <c r="E5" s="18" t="n"/>
      <c r="F5" s="20">
        <f>SUM(F4:F4)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A · Strip-out + enabling</t>
        </is>
      </c>
      <c r="E1" s="9">
        <f>F11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A.01</t>
        </is>
      </c>
      <c r="B4" s="14" t="inlineStr">
        <is>
          <t>HCAI dust segregation hoarding
Floor-to-ceiling polyethene hoarding with airlock entry · 24 lm</t>
        </is>
      </c>
      <c r="C4" s="15" t="inlineStr">
        <is>
          <t>lm</t>
        </is>
      </c>
      <c r="D4" s="16" t="n">
        <v>24</v>
      </c>
      <c r="E4" s="16" t="n">
        <v>460</v>
      </c>
      <c r="F4" s="17">
        <f>D4*E4</f>
        <v/>
      </c>
    </row>
    <row r="5" ht="36" customHeight="1">
      <c r="A5" s="13" t="inlineStr">
        <is>
          <t>A.02</t>
        </is>
      </c>
      <c r="B5" s="14" t="inlineStr">
        <is>
          <t>Temporary AHU + filtered duct discharge
Hire + install + commissioning + removal · 18 weeks</t>
        </is>
      </c>
      <c r="C5" s="15" t="inlineStr">
        <is>
          <t>item</t>
        </is>
      </c>
      <c r="D5" s="16" t="n">
        <v>1</v>
      </c>
      <c r="E5" s="16" t="n">
        <v>32680</v>
      </c>
      <c r="F5" s="17">
        <f>D5*E5</f>
        <v/>
      </c>
    </row>
    <row r="6" ht="36" customHeight="1">
      <c r="A6" s="13" t="inlineStr">
        <is>
          <t>A.03</t>
        </is>
      </c>
      <c r="B6" s="14" t="inlineStr">
        <is>
          <t>Strip-out FCUs + existing ductwork
6 × FCUs · ductwork · grilles · diffusers · controlled disposal</t>
        </is>
      </c>
      <c r="C6" s="15" t="inlineStr">
        <is>
          <t>nr</t>
        </is>
      </c>
      <c r="D6" s="16" t="n">
        <v>6</v>
      </c>
      <c r="E6" s="16" t="n">
        <v>1600</v>
      </c>
      <c r="F6" s="17">
        <f>D6*E6</f>
        <v/>
      </c>
    </row>
    <row r="7" ht="36" customHeight="1">
      <c r="A7" s="13" t="inlineStr">
        <is>
          <t>A.04</t>
        </is>
      </c>
      <c r="B7" s="14" t="inlineStr">
        <is>
          <t>Electrical containment + cable strip-out
Existing 1st-fix containment, cabling, accessories</t>
        </is>
      </c>
      <c r="C7" s="15" t="inlineStr">
        <is>
          <t>m²</t>
        </is>
      </c>
      <c r="D7" s="16" t="n">
        <v>280</v>
      </c>
      <c r="E7" s="16" t="n">
        <v>26</v>
      </c>
      <c r="F7" s="17">
        <f>D7*E7</f>
        <v/>
      </c>
    </row>
    <row r="8" ht="36" customHeight="1">
      <c r="A8" s="13" t="inlineStr">
        <is>
          <t>A.05</t>
        </is>
      </c>
      <c r="B8" s="14" t="inlineStr">
        <is>
          <t>Ceiling tile + grid strip-out
Suspended ceiling system to slab · ~280 m² gross</t>
        </is>
      </c>
      <c r="C8" s="15" t="inlineStr">
        <is>
          <t>m²</t>
        </is>
      </c>
      <c r="D8" s="16" t="n">
        <v>280</v>
      </c>
      <c r="E8" s="16" t="n">
        <v>18</v>
      </c>
      <c r="F8" s="17">
        <f>D8*E8</f>
        <v/>
      </c>
    </row>
    <row r="9" ht="36" customHeight="1">
      <c r="A9" s="13" t="inlineStr">
        <is>
          <t>A.06</t>
        </is>
      </c>
      <c r="B9" s="14" t="inlineStr">
        <is>
          <t>Partition + floor finish strip-out
Existing internal partitions + vinyl floor finishes</t>
        </is>
      </c>
      <c r="C9" s="15" t="inlineStr">
        <is>
          <t>m²</t>
        </is>
      </c>
      <c r="D9" s="16" t="n">
        <v>280</v>
      </c>
      <c r="E9" s="16" t="n">
        <v>22</v>
      </c>
      <c r="F9" s="17">
        <f>D9*E9</f>
        <v/>
      </c>
    </row>
    <row r="10" ht="36" customHeight="1">
      <c r="A10" s="13" t="inlineStr">
        <is>
          <t>A.07</t>
        </is>
      </c>
      <c r="B10" s="14" t="inlineStr">
        <is>
          <t>Controlled waste removal + disposal
Segregated waste · BREEAM diversion · 92% target</t>
        </is>
      </c>
      <c r="C10" s="15" t="inlineStr">
        <is>
          <t>item</t>
        </is>
      </c>
      <c r="D10" s="16" t="n">
        <v>1</v>
      </c>
      <c r="E10" s="16" t="n">
        <v>12200</v>
      </c>
      <c r="F10" s="17">
        <f>D10*E10</f>
        <v/>
      </c>
    </row>
    <row r="11" ht="28" customHeight="1">
      <c r="A11" s="18" t="n"/>
      <c r="B11" s="19" t="inlineStr">
        <is>
          <t>Subtotal · A · Strip-out + enabling</t>
        </is>
      </c>
      <c r="C11" s="18" t="n"/>
      <c r="D11" s="18" t="n"/>
      <c r="E11" s="18" t="n"/>
      <c r="F11" s="20">
        <f>SUM(F4:F10)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B · Mechanical first-fix</t>
        </is>
      </c>
      <c r="E1" s="9">
        <f>F11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B.01</t>
        </is>
      </c>
      <c r="B4" s="14" t="inlineStr">
        <is>
          <t>CHW primary header rework + tie-in
Existing chiller plant retained · header rework · tie-in to new distribution</t>
        </is>
      </c>
      <c r="C4" s="15" t="inlineStr">
        <is>
          <t>item</t>
        </is>
      </c>
      <c r="D4" s="16" t="n">
        <v>1</v>
      </c>
      <c r="E4" s="16" t="n">
        <v>28500</v>
      </c>
      <c r="F4" s="17">
        <f>D4*E4</f>
        <v/>
      </c>
    </row>
    <row r="5" ht="36" customHeight="1">
      <c r="A5" s="13" t="inlineStr">
        <is>
          <t>B.02</t>
        </is>
      </c>
      <c r="B5" s="14" t="inlineStr">
        <is>
          <t>Distribution pipework + insulation
CHW + LPHW distribution · BS 5422 insulation</t>
        </is>
      </c>
      <c r="C5" s="15" t="inlineStr">
        <is>
          <t>lm</t>
        </is>
      </c>
      <c r="D5" s="16" t="n">
        <v>120</v>
      </c>
      <c r="E5" s="16" t="n">
        <v>145</v>
      </c>
      <c r="F5" s="17">
        <f>D5*E5</f>
        <v/>
      </c>
    </row>
    <row r="6" ht="36" customHeight="1">
      <c r="A6" s="13" t="inlineStr">
        <is>
          <t>B.03</t>
        </is>
      </c>
      <c r="B6" s="14" t="inlineStr">
        <is>
          <t>FCU install + commissioning
6 × 2-pipe FCUs · Trust framework · supply + install</t>
        </is>
      </c>
      <c r="C6" s="15" t="inlineStr">
        <is>
          <t>nr</t>
        </is>
      </c>
      <c r="D6" s="16" t="n">
        <v>6</v>
      </c>
      <c r="E6" s="16" t="n">
        <v>4200</v>
      </c>
      <c r="F6" s="17">
        <f>D6*E6</f>
        <v/>
      </c>
    </row>
    <row r="7" ht="36" customHeight="1">
      <c r="A7" s="13" t="inlineStr">
        <is>
          <t>B.04</t>
        </is>
      </c>
      <c r="B7" s="14" t="inlineStr">
        <is>
          <t>Medical gas first-fix containment + brackets
O2 / Vac / MA / AGSS per bay · BS 5682 compliant</t>
        </is>
      </c>
      <c r="C7" s="15" t="inlineStr">
        <is>
          <t>nr</t>
        </is>
      </c>
      <c r="D7" s="16" t="n">
        <v>4</v>
      </c>
      <c r="E7" s="16" t="n">
        <v>5400</v>
      </c>
      <c r="F7" s="17">
        <f>D7*E7</f>
        <v/>
      </c>
    </row>
    <row r="8" ht="36" customHeight="1">
      <c r="A8" s="13" t="inlineStr">
        <is>
          <t>B.05</t>
        </is>
      </c>
      <c r="B8" s="14" t="inlineStr">
        <is>
          <t>Pressure-test + flush
Full system pressure-test + chemical flush · witnessed</t>
        </is>
      </c>
      <c r="C8" s="15" t="inlineStr">
        <is>
          <t>item</t>
        </is>
      </c>
      <c r="D8" s="16" t="n">
        <v>1</v>
      </c>
      <c r="E8" s="16" t="n">
        <v>8500</v>
      </c>
      <c r="F8" s="17">
        <f>D8*E8</f>
        <v/>
      </c>
    </row>
    <row r="9" ht="36" customHeight="1">
      <c r="A9" s="13" t="inlineStr">
        <is>
          <t>B.06</t>
        </is>
      </c>
      <c r="B9" s="14" t="inlineStr">
        <is>
          <t>Mechanical sundries + fixings
Brackets · supports · valves · gauges · sundries</t>
        </is>
      </c>
      <c r="C9" s="15" t="inlineStr">
        <is>
          <t>item</t>
        </is>
      </c>
      <c r="D9" s="16" t="n">
        <v>1</v>
      </c>
      <c r="E9" s="16" t="n">
        <v>6700</v>
      </c>
      <c r="F9" s="17">
        <f>D9*E9</f>
        <v/>
      </c>
    </row>
    <row r="10" ht="36" customHeight="1">
      <c r="A10" s="13" t="inlineStr">
        <is>
          <t>B.07</t>
        </is>
      </c>
      <c r="B10" s="14" t="inlineStr">
        <is>
          <t>Mech first-fix labour element
Mechanical foreman + ops · site supervision · QA</t>
        </is>
      </c>
      <c r="C10" s="15" t="inlineStr">
        <is>
          <t>item</t>
        </is>
      </c>
      <c r="D10" s="16" t="n">
        <v>1</v>
      </c>
      <c r="E10" s="16" t="n">
        <v>13100</v>
      </c>
      <c r="F10" s="17">
        <f>D10*E10</f>
        <v/>
      </c>
    </row>
    <row r="11" ht="28" customHeight="1">
      <c r="A11" s="18" t="n"/>
      <c r="B11" s="19" t="inlineStr">
        <is>
          <t>Subtotal · B · Mechanical first-fix</t>
        </is>
      </c>
      <c r="C11" s="18" t="n"/>
      <c r="D11" s="18" t="n"/>
      <c r="E11" s="18" t="n"/>
      <c r="F11" s="20">
        <f>SUM(F4:F10)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C · HEPA AHU install (CDP)</t>
        </is>
      </c>
      <c r="E1" s="9">
        <f>F11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C.01</t>
        </is>
      </c>
      <c r="B4" s="14" t="inlineStr">
        <is>
          <t>HEPA AHU · Howorth Air Tech
5 m³/s · H14 filter bank · 14-wk lead · supply only · framework supplier</t>
        </is>
      </c>
      <c r="C4" s="15" t="inlineStr">
        <is>
          <t>nr</t>
        </is>
      </c>
      <c r="D4" s="16" t="n">
        <v>1</v>
      </c>
      <c r="E4" s="16" t="n">
        <v>178400</v>
      </c>
      <c r="F4" s="17">
        <f>D4*E4</f>
        <v/>
      </c>
    </row>
    <row r="5" ht="36" customHeight="1">
      <c r="A5" s="13" t="inlineStr">
        <is>
          <t>C.02</t>
        </is>
      </c>
      <c r="B5" s="14" t="inlineStr">
        <is>
          <t>Crane lift + position
Lifting plan · crane hire · structural sign-off (T03 hold point)</t>
        </is>
      </c>
      <c r="C5" s="15" t="inlineStr">
        <is>
          <t>item</t>
        </is>
      </c>
      <c r="D5" s="16" t="n">
        <v>1</v>
      </c>
      <c r="E5" s="16" t="n">
        <v>14200</v>
      </c>
      <c r="F5" s="17">
        <f>D5*E5</f>
        <v/>
      </c>
    </row>
    <row r="6" ht="36" customHeight="1">
      <c r="A6" s="13" t="inlineStr">
        <is>
          <t>C.03</t>
        </is>
      </c>
      <c r="B6" s="14" t="inlineStr">
        <is>
          <t>Ductwork connections + transitions
Supply + extract ductwork tie-in to AHU · insulated · acoustic</t>
        </is>
      </c>
      <c r="C6" s="15" t="inlineStr">
        <is>
          <t>lm</t>
        </is>
      </c>
      <c r="D6" s="16" t="n">
        <v>65</v>
      </c>
      <c r="E6" s="16" t="n">
        <v>360</v>
      </c>
      <c r="F6" s="17">
        <f>D6*E6</f>
        <v/>
      </c>
    </row>
    <row r="7" ht="36" customHeight="1">
      <c r="A7" s="13" t="inlineStr">
        <is>
          <t>C.04</t>
        </is>
      </c>
      <c r="B7" s="14" t="inlineStr">
        <is>
          <t>Pressure-differential controls + validation tappings
Magnehelic gauges · validation tap points · DPS sensors</t>
        </is>
      </c>
      <c r="C7" s="15" t="inlineStr">
        <is>
          <t>nr</t>
        </is>
      </c>
      <c r="D7" s="16" t="n">
        <v>6</v>
      </c>
      <c r="E7" s="16" t="n">
        <v>1800</v>
      </c>
      <c r="F7" s="17">
        <f>D7*E7</f>
        <v/>
      </c>
    </row>
    <row r="8" ht="36" customHeight="1">
      <c r="A8" s="13" t="inlineStr">
        <is>
          <t>C.05</t>
        </is>
      </c>
      <c r="B8" s="14" t="inlineStr">
        <is>
          <t>Thermal + acoustic insulation
AHU casing + ductwork · acoustic dampening · pressure jacketing</t>
        </is>
      </c>
      <c r="C8" s="15" t="inlineStr">
        <is>
          <t>item</t>
        </is>
      </c>
      <c r="D8" s="16" t="n">
        <v>1</v>
      </c>
      <c r="E8" s="16" t="n">
        <v>16700</v>
      </c>
      <c r="F8" s="17">
        <f>D8*E8</f>
        <v/>
      </c>
    </row>
    <row r="9" ht="36" customHeight="1">
      <c r="A9" s="13" t="inlineStr">
        <is>
          <t>C.06</t>
        </is>
      </c>
      <c r="B9" s="14" t="inlineStr">
        <is>
          <t>CDP design + calc submission
Class 3 cleanroom CDP submission · calcs · validation methodology</t>
        </is>
      </c>
      <c r="C9" s="15" t="inlineStr">
        <is>
          <t>item</t>
        </is>
      </c>
      <c r="D9" s="16" t="n">
        <v>1</v>
      </c>
      <c r="E9" s="16" t="n">
        <v>14200</v>
      </c>
      <c r="F9" s="17">
        <f>D9*E9</f>
        <v/>
      </c>
    </row>
    <row r="10" ht="36" customHeight="1">
      <c r="A10" s="13" t="inlineStr">
        <is>
          <t>C.07</t>
        </is>
      </c>
      <c r="B10" s="14" t="inlineStr">
        <is>
          <t>Mech install labour element
Specialist install + co-ordination · 4 wks @ 2 ops + foreman</t>
        </is>
      </c>
      <c r="C10" s="15" t="inlineStr">
        <is>
          <t>item</t>
        </is>
      </c>
      <c r="D10" s="16" t="n">
        <v>1</v>
      </c>
      <c r="E10" s="16" t="n">
        <v>22700</v>
      </c>
      <c r="F10" s="17">
        <f>D10*E10</f>
        <v/>
      </c>
    </row>
    <row r="11" ht="28" customHeight="1">
      <c r="A11" s="18" t="n"/>
      <c r="B11" s="19" t="inlineStr">
        <is>
          <t>Subtotal · C · HEPA AHU install (CDP)</t>
        </is>
      </c>
      <c r="C11" s="18" t="n"/>
      <c r="D11" s="18" t="n"/>
      <c r="E11" s="18" t="n"/>
      <c r="F11" s="20">
        <f>SUM(F4:F10)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D · Electrical install (CDP)</t>
        </is>
      </c>
      <c r="E1" s="9">
        <f>F12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D.01</t>
        </is>
      </c>
      <c r="B4" s="14" t="inlineStr">
        <is>
          <t>TP&amp;N sub-main · 250A
MICC sub-main from existing 200A spare · sized to 250A (AS-06)</t>
        </is>
      </c>
      <c r="C4" s="15" t="inlineStr">
        <is>
          <t>lm</t>
        </is>
      </c>
      <c r="D4" s="16" t="n">
        <v>38</v>
      </c>
      <c r="E4" s="16" t="n">
        <v>285</v>
      </c>
      <c r="F4" s="17">
        <f>D4*E4</f>
        <v/>
      </c>
    </row>
    <row r="5" ht="36" customHeight="1">
      <c r="A5" s="13" t="inlineStr">
        <is>
          <t>D.02</t>
        </is>
      </c>
      <c r="B5" s="14" t="inlineStr">
        <is>
          <t>Distribution boards · 2 × DB
Type-tested boards · 18-way · MCB schedule · labels</t>
        </is>
      </c>
      <c r="C5" s="15" t="inlineStr">
        <is>
          <t>nr</t>
        </is>
      </c>
      <c r="D5" s="16" t="n">
        <v>2</v>
      </c>
      <c r="E5" s="16" t="n">
        <v>4400</v>
      </c>
      <c r="F5" s="17">
        <f>D5*E5</f>
        <v/>
      </c>
    </row>
    <row r="6" ht="36" customHeight="1">
      <c r="A6" s="13" t="inlineStr">
        <is>
          <t>D.03</t>
        </is>
      </c>
      <c r="B6" s="14" t="inlineStr">
        <is>
          <t>LED clinical-grade luminaires
IP44 recessed · CRI ≥80 · 4000K · 300/1000 lx clinical</t>
        </is>
      </c>
      <c r="C6" s="15" t="inlineStr">
        <is>
          <t>nr</t>
        </is>
      </c>
      <c r="D6" s="16" t="n">
        <v>38</v>
      </c>
      <c r="E6" s="16" t="n">
        <v>380</v>
      </c>
      <c r="F6" s="17">
        <f>D6*E6</f>
        <v/>
      </c>
    </row>
    <row r="7" ht="36" customHeight="1">
      <c r="A7" s="13" t="inlineStr">
        <is>
          <t>D.04</t>
        </is>
      </c>
      <c r="B7" s="14" t="inlineStr">
        <is>
          <t>IPS-backed emergency lighting at treatment bays
BS EN 60601-1 · emergency drivers · 3-hr sustain BS 5266</t>
        </is>
      </c>
      <c r="C7" s="15" t="inlineStr">
        <is>
          <t>nr</t>
        </is>
      </c>
      <c r="D7" s="16" t="n">
        <v>12</v>
      </c>
      <c r="E7" s="16" t="n">
        <v>720</v>
      </c>
      <c r="F7" s="17">
        <f>D7*E7</f>
        <v/>
      </c>
    </row>
    <row r="8" ht="36" customHeight="1">
      <c r="A8" s="13" t="inlineStr">
        <is>
          <t>D.05</t>
        </is>
      </c>
      <c r="B8" s="14" t="inlineStr">
        <is>
          <t>Nurse call extension · Static SOLO C5
Extension to existing Trust system · 6 call stations + 4 receivers</t>
        </is>
      </c>
      <c r="C8" s="15" t="inlineStr">
        <is>
          <t>item</t>
        </is>
      </c>
      <c r="D8" s="16" t="n">
        <v>1</v>
      </c>
      <c r="E8" s="16" t="n">
        <v>14400</v>
      </c>
      <c r="F8" s="17">
        <f>D8*E8</f>
        <v/>
      </c>
    </row>
    <row r="9" ht="36" customHeight="1">
      <c r="A9" s="13" t="inlineStr">
        <is>
          <t>D.06</t>
        </is>
      </c>
      <c r="B9" s="14" t="inlineStr">
        <is>
          <t>Power final circuits + dado containment
Twin + dedicated outlets · dado containment · MICC drop</t>
        </is>
      </c>
      <c r="C9" s="15" t="inlineStr">
        <is>
          <t>nr</t>
        </is>
      </c>
      <c r="D9" s="16" t="n">
        <v>38</v>
      </c>
      <c r="E9" s="16" t="n">
        <v>240</v>
      </c>
      <c r="F9" s="17">
        <f>D9*E9</f>
        <v/>
      </c>
    </row>
    <row r="10" ht="36" customHeight="1">
      <c r="A10" s="13" t="inlineStr">
        <is>
          <t>D.07</t>
        </is>
      </c>
      <c r="B10" s="14" t="inlineStr">
        <is>
          <t>CDP design + IPS sub submission
IPS + lighting CDP submission · BS 7671 18th Ed compliance</t>
        </is>
      </c>
      <c r="C10" s="15" t="inlineStr">
        <is>
          <t>item</t>
        </is>
      </c>
      <c r="D10" s="16" t="n">
        <v>1</v>
      </c>
      <c r="E10" s="16" t="n">
        <v>8800</v>
      </c>
      <c r="F10" s="17">
        <f>D10*E10</f>
        <v/>
      </c>
    </row>
    <row r="11" ht="36" customHeight="1">
      <c r="A11" s="13" t="inlineStr">
        <is>
          <t>D.08</t>
        </is>
      </c>
      <c r="B11" s="14" t="inlineStr">
        <is>
          <t>Electrical install labour element
Specialist install + supervision · NICEIC accredited</t>
        </is>
      </c>
      <c r="C11" s="15" t="inlineStr">
        <is>
          <t>item</t>
        </is>
      </c>
      <c r="D11" s="16" t="n">
        <v>1</v>
      </c>
      <c r="E11" s="16" t="n">
        <v>89970</v>
      </c>
      <c r="F11" s="17">
        <f>D11*E11</f>
        <v/>
      </c>
    </row>
    <row r="12" ht="28" customHeight="1">
      <c r="A12" s="18" t="n"/>
      <c r="B12" s="19" t="inlineStr">
        <is>
          <t>Subtotal · D · Electrical install (CDP)</t>
        </is>
      </c>
      <c r="C12" s="18" t="n"/>
      <c r="D12" s="18" t="n"/>
      <c r="E12" s="18" t="n"/>
      <c r="F12" s="20">
        <f>SUM(F4:F11)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E · BMS integration</t>
        </is>
      </c>
      <c r="E1" s="9">
        <f>F9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E.01</t>
        </is>
      </c>
      <c r="B4" s="14" t="inlineStr">
        <is>
          <t>Trent BMS panel + I/O modules
Trent expansion · BACnet IP · 120 hard + 24 soft I/O</t>
        </is>
      </c>
      <c r="C4" s="15" t="inlineStr">
        <is>
          <t>nr</t>
        </is>
      </c>
      <c r="D4" s="16" t="n">
        <v>1</v>
      </c>
      <c r="E4" s="16" t="n">
        <v>14200</v>
      </c>
      <c r="F4" s="17">
        <f>D4*E4</f>
        <v/>
      </c>
    </row>
    <row r="5" ht="36" customHeight="1">
      <c r="A5" s="13" t="inlineStr">
        <is>
          <t>E.02</t>
        </is>
      </c>
      <c r="B5" s="14" t="inlineStr">
        <is>
          <t>BMS field wiring
I/O wiring · terminations · sensor inputs · valve outputs</t>
        </is>
      </c>
      <c r="C5" s="15" t="inlineStr">
        <is>
          <t>lm</t>
        </is>
      </c>
      <c r="D5" s="16" t="n">
        <v>180</v>
      </c>
      <c r="E5" s="16" t="n">
        <v>38</v>
      </c>
      <c r="F5" s="17">
        <f>D5*E5</f>
        <v/>
      </c>
    </row>
    <row r="6" ht="36" customHeight="1">
      <c r="A6" s="13" t="inlineStr">
        <is>
          <t>E.03</t>
        </is>
      </c>
      <c r="B6" s="14" t="inlineStr">
        <is>
          <t>Front-end licence extension
Existing Trent front-end licence extended (QT-09 confirmed)</t>
        </is>
      </c>
      <c r="C6" s="15" t="inlineStr">
        <is>
          <t>item</t>
        </is>
      </c>
      <c r="D6" s="16" t="n">
        <v>1</v>
      </c>
      <c r="E6" s="16" t="n">
        <v>3800</v>
      </c>
      <c r="F6" s="17">
        <f>D6*E6</f>
        <v/>
      </c>
    </row>
    <row r="7" ht="36" customHeight="1">
      <c r="A7" s="13" t="inlineStr">
        <is>
          <t>E.04</t>
        </is>
      </c>
      <c r="B7" s="14" t="inlineStr">
        <is>
          <t>BMS graphics + point schedule
Custom graphics for chemo prep + treatment bays · alarms</t>
        </is>
      </c>
      <c r="C7" s="15" t="inlineStr">
        <is>
          <t>item</t>
        </is>
      </c>
      <c r="D7" s="16" t="n">
        <v>1</v>
      </c>
      <c r="E7" s="16" t="n">
        <v>4200</v>
      </c>
      <c r="F7" s="17">
        <f>D7*E7</f>
        <v/>
      </c>
    </row>
    <row r="8" ht="36" customHeight="1">
      <c r="A8" s="13" t="inlineStr">
        <is>
          <t>E.05</t>
        </is>
      </c>
      <c r="B8" s="14" t="inlineStr">
        <is>
          <t>BMS commissioning + witness
144 I/O points exercised · Trust BMS Lead witnessed</t>
        </is>
      </c>
      <c r="C8" s="15" t="inlineStr">
        <is>
          <t>item</t>
        </is>
      </c>
      <c r="D8" s="16" t="n">
        <v>1</v>
      </c>
      <c r="E8" s="16" t="n">
        <v>8960</v>
      </c>
      <c r="F8" s="17">
        <f>D8*E8</f>
        <v/>
      </c>
    </row>
    <row r="9" ht="28" customHeight="1">
      <c r="A9" s="18" t="n"/>
      <c r="B9" s="19" t="inlineStr">
        <is>
          <t>Subtotal · E · BMS integration</t>
        </is>
      </c>
      <c r="C9" s="18" t="n"/>
      <c r="D9" s="18" t="n"/>
      <c r="E9" s="18" t="n"/>
      <c r="F9" s="20">
        <f>SUM(F4:F8)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F · Builders work + finishes</t>
        </is>
      </c>
      <c r="E1" s="9">
        <f>F10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F.01</t>
        </is>
      </c>
      <c r="B4" s="14" t="inlineStr">
        <is>
          <t>Slab core penetrations · HCAI wet-cut + LEV
Up to 300mm slab cores · LEV extraction · HCAI-compliant</t>
        </is>
      </c>
      <c r="C4" s="15" t="inlineStr">
        <is>
          <t>nr</t>
        </is>
      </c>
      <c r="D4" s="16" t="n">
        <v>14</v>
      </c>
      <c r="E4" s="16" t="n">
        <v>850</v>
      </c>
      <c r="F4" s="17">
        <f>D4*E4</f>
        <v/>
      </c>
    </row>
    <row r="5" ht="36" customHeight="1">
      <c r="A5" s="13" t="inlineStr">
        <is>
          <t>F.02</t>
        </is>
      </c>
      <c r="B5" s="14" t="inlineStr">
        <is>
          <t>Fire-stopping at penetrations
All slab + wall penetrations · 2-hr FR · CE-marked products</t>
        </is>
      </c>
      <c r="C5" s="15" t="inlineStr">
        <is>
          <t>nr</t>
        </is>
      </c>
      <c r="D5" s="16" t="n">
        <v>24</v>
      </c>
      <c r="E5" s="16" t="n">
        <v>280</v>
      </c>
      <c r="F5" s="17">
        <f>D5*E5</f>
        <v/>
      </c>
    </row>
    <row r="6" ht="36" customHeight="1">
      <c r="A6" s="13" t="inlineStr">
        <is>
          <t>F.03</t>
        </is>
      </c>
      <c r="B6" s="14" t="inlineStr">
        <is>
          <t>Suspended ceiling install · HEPA-compatible
Grid + tile · HEPA-compatible · 280 m² gross</t>
        </is>
      </c>
      <c r="C6" s="15" t="inlineStr">
        <is>
          <t>m²</t>
        </is>
      </c>
      <c r="D6" s="16" t="n">
        <v>280</v>
      </c>
      <c r="E6" s="16" t="n">
        <v>64</v>
      </c>
      <c r="F6" s="17">
        <f>D6*E6</f>
        <v/>
      </c>
    </row>
    <row r="7" ht="36" customHeight="1">
      <c r="A7" s="13" t="inlineStr">
        <is>
          <t>F.04</t>
        </is>
      </c>
      <c r="B7" s="14" t="inlineStr">
        <is>
          <t>Vinyl floor finishes
Polysafe Hydro Evolve or VE alternative · welded seams · coving</t>
        </is>
      </c>
      <c r="C7" s="15" t="inlineStr">
        <is>
          <t>m²</t>
        </is>
      </c>
      <c r="D7" s="16" t="n">
        <v>280</v>
      </c>
      <c r="E7" s="16" t="n">
        <v>78</v>
      </c>
      <c r="F7" s="17">
        <f>D7*E7</f>
        <v/>
      </c>
    </row>
    <row r="8" ht="36" customHeight="1">
      <c r="A8" s="13" t="inlineStr">
        <is>
          <t>F.05</t>
        </is>
      </c>
      <c r="B8" s="14" t="inlineStr">
        <is>
          <t>Decoration · low-VOC paints
Trust standard scheme · low-VOC EN 14785 · 2-coat finish</t>
        </is>
      </c>
      <c r="C8" s="15" t="inlineStr">
        <is>
          <t>m²</t>
        </is>
      </c>
      <c r="D8" s="16" t="n">
        <v>760</v>
      </c>
      <c r="E8" s="16" t="n">
        <v>14</v>
      </c>
      <c r="F8" s="17">
        <f>D8*E8</f>
        <v/>
      </c>
    </row>
    <row r="9" ht="36" customHeight="1">
      <c r="A9" s="13" t="inlineStr">
        <is>
          <t>F.06</t>
        </is>
      </c>
      <c r="B9" s="14" t="inlineStr">
        <is>
          <t>Partition reinstate + adjustments
Minor partition works · door re-hangs · architrave · MF ceiling soffits</t>
        </is>
      </c>
      <c r="C9" s="15" t="inlineStr">
        <is>
          <t>item</t>
        </is>
      </c>
      <c r="D9" s="16" t="n">
        <v>1</v>
      </c>
      <c r="E9" s="16" t="n">
        <v>18980</v>
      </c>
      <c r="F9" s="17">
        <f>D9*E9</f>
        <v/>
      </c>
    </row>
    <row r="10" ht="28" customHeight="1">
      <c r="A10" s="18" t="n"/>
      <c r="B10" s="19" t="inlineStr">
        <is>
          <t>Subtotal · F · Builders work + finishes</t>
        </is>
      </c>
      <c r="C10" s="18" t="n"/>
      <c r="D10" s="18" t="n"/>
      <c r="E10" s="18" t="n"/>
      <c r="F10" s="20">
        <f>SUM(F4:F9)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F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G · Commissioning + handover</t>
        </is>
      </c>
      <c r="E1" s="9">
        <f>F12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G.01</t>
        </is>
      </c>
      <c r="B4" s="14" t="inlineStr">
        <is>
          <t>14-day commissioning burn-in
AHU at design conditions · particle baseline · DPS log</t>
        </is>
      </c>
      <c r="C4" s="15" t="inlineStr">
        <is>
          <t>item</t>
        </is>
      </c>
      <c r="D4" s="16" t="n">
        <v>1</v>
      </c>
      <c r="E4" s="16" t="n">
        <v>14200</v>
      </c>
      <c r="F4" s="17">
        <f>D4*E4</f>
        <v/>
      </c>
    </row>
    <row r="5" ht="36" customHeight="1">
      <c r="A5" s="13" t="inlineStr">
        <is>
          <t>G.02</t>
        </is>
      </c>
      <c r="B5" s="14" t="inlineStr">
        <is>
          <t>Class 3 particle count + smoke test
ISO 14644-1 Class 3 · smoke visualisation · Trust IPC witness</t>
        </is>
      </c>
      <c r="C5" s="15" t="inlineStr">
        <is>
          <t>item</t>
        </is>
      </c>
      <c r="D5" s="16" t="n">
        <v>1</v>
      </c>
      <c r="E5" s="16" t="n">
        <v>8400</v>
      </c>
      <c r="F5" s="17">
        <f>D5*E5</f>
        <v/>
      </c>
    </row>
    <row r="6" ht="36" customHeight="1">
      <c r="A6" s="13" t="inlineStr">
        <is>
          <t>G.03</t>
        </is>
      </c>
      <c r="B6" s="14" t="inlineStr">
        <is>
          <t>HEPA integrity test (0.3 μm)
BS EN ISO 14644-3 · all HEPA filters · accredited tester</t>
        </is>
      </c>
      <c r="C6" s="15" t="inlineStr">
        <is>
          <t>item</t>
        </is>
      </c>
      <c r="D6" s="16" t="n">
        <v>1</v>
      </c>
      <c r="E6" s="16" t="n">
        <v>6800</v>
      </c>
      <c r="F6" s="17">
        <f>D6*E6</f>
        <v/>
      </c>
    </row>
    <row r="7" ht="36" customHeight="1">
      <c r="A7" s="13" t="inlineStr">
        <is>
          <t>G.04</t>
        </is>
      </c>
      <c r="B7" s="14" t="inlineStr">
        <is>
          <t>Mechanical balance + flow proportional
HTM 03-01 Part B · BSRIA standard · ITP-04 witnessed</t>
        </is>
      </c>
      <c r="C7" s="15" t="inlineStr">
        <is>
          <t>item</t>
        </is>
      </c>
      <c r="D7" s="16" t="n">
        <v>1</v>
      </c>
      <c r="E7" s="16" t="n">
        <v>7600</v>
      </c>
      <c r="F7" s="17">
        <f>D7*E7</f>
        <v/>
      </c>
    </row>
    <row r="8" ht="36" customHeight="1">
      <c r="A8" s="13" t="inlineStr">
        <is>
          <t>G.05</t>
        </is>
      </c>
      <c r="B8" s="14" t="inlineStr">
        <is>
          <t>NICEIC inspection + test + certs
BS 7671 18th Ed · earth loop · insulation · NICEIC pack</t>
        </is>
      </c>
      <c r="C8" s="15" t="inlineStr">
        <is>
          <t>item</t>
        </is>
      </c>
      <c r="D8" s="16" t="n">
        <v>1</v>
      </c>
      <c r="E8" s="16" t="n">
        <v>4800</v>
      </c>
      <c r="F8" s="17">
        <f>D8*E8</f>
        <v/>
      </c>
    </row>
    <row r="9" ht="36" customHeight="1">
      <c r="A9" s="13" t="inlineStr">
        <is>
          <t>G.06</t>
        </is>
      </c>
      <c r="B9" s="14" t="inlineStr">
        <is>
          <t>IPS battery duration test (3-hr)
BS EN 60601-1 · drop test · Trust EE + AP-ME witness</t>
        </is>
      </c>
      <c r="C9" s="15" t="inlineStr">
        <is>
          <t>item</t>
        </is>
      </c>
      <c r="D9" s="16" t="n">
        <v>1</v>
      </c>
      <c r="E9" s="16" t="n">
        <v>3200</v>
      </c>
      <c r="F9" s="17">
        <f>D9*E9</f>
        <v/>
      </c>
    </row>
    <row r="10" ht="36" customHeight="1">
      <c r="A10" s="13" t="inlineStr">
        <is>
          <t>G.07</t>
        </is>
      </c>
      <c r="B10" s="14" t="inlineStr">
        <is>
          <t>O&amp;M manuals + as-builts + handover pack
Digital + hardcopy · BIM-compatible · as-installed records</t>
        </is>
      </c>
      <c r="C10" s="15" t="inlineStr">
        <is>
          <t>item</t>
        </is>
      </c>
      <c r="D10" s="16" t="n">
        <v>1</v>
      </c>
      <c r="E10" s="16" t="n">
        <v>9800</v>
      </c>
      <c r="F10" s="17">
        <f>D10*E10</f>
        <v/>
      </c>
    </row>
    <row r="11" ht="36" customHeight="1">
      <c r="A11" s="13" t="inlineStr">
        <is>
          <t>G.08</t>
        </is>
      </c>
      <c r="B11" s="14" t="inlineStr">
        <is>
          <t>Training delivery + DLP setup
2 training sessions · 12-month DLP undertaking · spares list</t>
        </is>
      </c>
      <c r="C11" s="15" t="inlineStr">
        <is>
          <t>item</t>
        </is>
      </c>
      <c r="D11" s="16" t="n">
        <v>1</v>
      </c>
      <c r="E11" s="16" t="n">
        <v>9200</v>
      </c>
      <c r="F11" s="17">
        <f>D11*E11</f>
        <v/>
      </c>
    </row>
    <row r="12" ht="28" customHeight="1">
      <c r="A12" s="18" t="n"/>
      <c r="B12" s="19" t="inlineStr">
        <is>
          <t>Subtotal · G · Commissioning + handover</t>
        </is>
      </c>
      <c r="C12" s="18" t="n"/>
      <c r="D12" s="18" t="n"/>
      <c r="E12" s="18" t="n"/>
      <c r="F12" s="20">
        <f>SUM(F4:F11)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60" customWidth="1" min="2" max="2"/>
    <col width="8" customWidth="1" min="3" max="3"/>
    <col width="10" customWidth="1" min="4" max="4"/>
    <col width="14" customWidth="1" min="5" max="5"/>
    <col width="14" customWidth="1" min="6" max="6"/>
  </cols>
  <sheetData>
    <row r="1" ht="28" customHeight="1">
      <c r="A1" s="8" t="inlineStr">
        <is>
          <t>P · Preliminaries</t>
        </is>
      </c>
      <c r="E1" s="9">
        <f>F14</f>
        <v/>
      </c>
    </row>
    <row r="3" ht="24" customHeight="1">
      <c r="A3" s="10" t="inlineStr">
        <is>
          <t>Item</t>
        </is>
      </c>
      <c r="B3" s="10" t="inlineStr">
        <is>
          <t>Description</t>
        </is>
      </c>
      <c r="C3" s="11" t="inlineStr">
        <is>
          <t>Unit</t>
        </is>
      </c>
      <c r="D3" s="12" t="inlineStr">
        <is>
          <t>Qty</t>
        </is>
      </c>
      <c r="E3" s="12" t="inlineStr">
        <is>
          <t>Rate £</t>
        </is>
      </c>
      <c r="F3" s="12" t="inlineStr">
        <is>
          <t>Amount £</t>
        </is>
      </c>
    </row>
    <row r="4" ht="36" customHeight="1">
      <c r="A4" s="13" t="inlineStr">
        <is>
          <t>P.01</t>
        </is>
      </c>
      <c r="B4" s="14" t="inlineStr">
        <is>
          <t>Welfare compound · 18 weeks
Toilets · drying · mess · lockers · located off-site at Mitie compound</t>
        </is>
      </c>
      <c r="C4" s="15" t="inlineStr">
        <is>
          <t>wk</t>
        </is>
      </c>
      <c r="D4" s="16" t="n">
        <v>18</v>
      </c>
      <c r="E4" s="16" t="n">
        <v>850</v>
      </c>
      <c r="F4" s="17">
        <f>D4*E4</f>
        <v/>
      </c>
    </row>
    <row r="5" ht="36" customHeight="1">
      <c r="A5" s="13" t="inlineStr">
        <is>
          <t>P.02</t>
        </is>
      </c>
      <c r="B5" s="14" t="inlineStr">
        <is>
          <t>Site management · Project Manager + Site Manager
Jack Connor PM · Mike Whitlock SM · 18 weeks</t>
        </is>
      </c>
      <c r="C5" s="15" t="inlineStr">
        <is>
          <t>wk</t>
        </is>
      </c>
      <c r="D5" s="16" t="n">
        <v>18</v>
      </c>
      <c r="E5" s="16" t="n">
        <v>3800</v>
      </c>
      <c r="F5" s="17">
        <f>D5*E5</f>
        <v/>
      </c>
    </row>
    <row r="6" ht="36" customHeight="1">
      <c r="A6" s="13" t="inlineStr">
        <is>
          <t>P.03</t>
        </is>
      </c>
      <c r="B6" s="14" t="inlineStr">
        <is>
          <t>Commissioning Lead · Sarah Patel
AP-ME · 8 weeks active commissioning · 2 wks pre-comm planning</t>
        </is>
      </c>
      <c r="C6" s="15" t="inlineStr">
        <is>
          <t>wk</t>
        </is>
      </c>
      <c r="D6" s="16" t="n">
        <v>10</v>
      </c>
      <c r="E6" s="16" t="n">
        <v>2800</v>
      </c>
      <c r="F6" s="17">
        <f>D6*E6</f>
        <v/>
      </c>
    </row>
    <row r="7" ht="36" customHeight="1">
      <c r="A7" s="13" t="inlineStr">
        <is>
          <t>P.04</t>
        </is>
      </c>
      <c r="B7" s="14" t="inlineStr">
        <is>
          <t>HCAI dust monitoring + IPC liaison
Daily HCAI inspections · monitoring · Trust IPC liaison</t>
        </is>
      </c>
      <c r="C7" s="15" t="inlineStr">
        <is>
          <t>wk</t>
        </is>
      </c>
      <c r="D7" s="16" t="n">
        <v>18</v>
      </c>
      <c r="E7" s="16" t="n">
        <v>480</v>
      </c>
      <c r="F7" s="17">
        <f>D7*E7</f>
        <v/>
      </c>
    </row>
    <row r="8" ht="36" customHeight="1">
      <c r="A8" s="13" t="inlineStr">
        <is>
          <t>P.05</t>
        </is>
      </c>
      <c r="B8" s="14" t="inlineStr">
        <is>
          <t>Plant hire · 18 weeks
Tower scaff · MEWP · podium · sundries</t>
        </is>
      </c>
      <c r="C8" s="15" t="inlineStr">
        <is>
          <t>wk</t>
        </is>
      </c>
      <c r="D8" s="16" t="n">
        <v>18</v>
      </c>
      <c r="E8" s="16" t="n">
        <v>480</v>
      </c>
      <c r="F8" s="17">
        <f>D8*E8</f>
        <v/>
      </c>
    </row>
    <row r="9" ht="36" customHeight="1">
      <c r="A9" s="13" t="inlineStr">
        <is>
          <t>P.06</t>
        </is>
      </c>
      <c r="B9" s="14" t="inlineStr">
        <is>
          <t>PI 12-year run-off premium
Broker confirmed cover (QT-14) · 12-yr run-off · £4,200 absorbed</t>
        </is>
      </c>
      <c r="C9" s="15" t="inlineStr">
        <is>
          <t>item</t>
        </is>
      </c>
      <c r="D9" s="16" t="n">
        <v>1</v>
      </c>
      <c r="E9" s="16" t="n">
        <v>4200</v>
      </c>
      <c r="F9" s="17">
        <f>D9*E9</f>
        <v/>
      </c>
    </row>
    <row r="10" ht="36" customHeight="1">
      <c r="A10" s="13" t="inlineStr">
        <is>
          <t>P.07</t>
        </is>
      </c>
      <c r="B10" s="14" t="inlineStr">
        <is>
          <t>Performance bond · 10%
On-demand bond · PC + 12mo · banking fees</t>
        </is>
      </c>
      <c r="C10" s="15" t="inlineStr">
        <is>
          <t>item</t>
        </is>
      </c>
      <c r="D10" s="16" t="n">
        <v>1</v>
      </c>
      <c r="E10" s="16" t="n">
        <v>11200</v>
      </c>
      <c r="F10" s="17">
        <f>D10*E10</f>
        <v/>
      </c>
    </row>
    <row r="11" ht="36" customHeight="1">
      <c r="A11" s="13" t="inlineStr">
        <is>
          <t>P.08</t>
        </is>
      </c>
      <c r="B11" s="14" t="inlineStr">
        <is>
          <t>DBS + Trust induction · 8 ops
DBS clearance + Trust HCAI induction · 8 operatives</t>
        </is>
      </c>
      <c r="C11" s="15" t="inlineStr">
        <is>
          <t>nr</t>
        </is>
      </c>
      <c r="D11" s="16" t="n">
        <v>8</v>
      </c>
      <c r="E11" s="16" t="n">
        <v>220</v>
      </c>
      <c r="F11" s="17">
        <f>D11*E11</f>
        <v/>
      </c>
    </row>
    <row r="12" ht="36" customHeight="1">
      <c r="A12" s="13" t="inlineStr">
        <is>
          <t>P.09</t>
        </is>
      </c>
      <c r="B12" s="14" t="inlineStr">
        <is>
          <t>Documentation + reporting
Weekly + monthly reports · RAMS pack · ITP register · QA pack</t>
        </is>
      </c>
      <c r="C12" s="15" t="inlineStr">
        <is>
          <t>wk</t>
        </is>
      </c>
      <c r="D12" s="16" t="n">
        <v>18</v>
      </c>
      <c r="E12" s="16" t="n">
        <v>220</v>
      </c>
      <c r="F12" s="17">
        <f>D12*E12</f>
        <v/>
      </c>
    </row>
    <row r="13" ht="36" customHeight="1">
      <c r="A13" s="13" t="inlineStr">
        <is>
          <t>P.10</t>
        </is>
      </c>
      <c r="B13" s="14" t="inlineStr">
        <is>
          <t>Other prelims sundries
Stationery · IT · phones · vehicle running · sundries</t>
        </is>
      </c>
      <c r="C13" s="15" t="inlineStr">
        <is>
          <t>item</t>
        </is>
      </c>
      <c r="D13" s="16" t="n">
        <v>1</v>
      </c>
      <c r="E13" s="16" t="n">
        <v>1900</v>
      </c>
      <c r="F13" s="17">
        <f>D13*E13</f>
        <v/>
      </c>
    </row>
    <row r="14" ht="28" customHeight="1">
      <c r="A14" s="18" t="n"/>
      <c r="B14" s="19" t="inlineStr">
        <is>
          <t>Subtotal · P · Preliminaries</t>
        </is>
      </c>
      <c r="C14" s="18" t="n"/>
      <c r="D14" s="18" t="n"/>
      <c r="E14" s="18" t="n"/>
      <c r="F14" s="20">
        <f>SUM(F4:F13)</f>
        <v/>
      </c>
    </row>
  </sheetData>
  <mergeCells count="1">
    <mergeCell ref="A1:D1"/>
  </mergeCells>
  <printOptions horizontalCentered="1"/>
  <pageMargins left="0.5" right="0.5" top="0.7" bottom="0.7" header="0.3" footer="0.3"/>
  <pageSetup orientation="landscape" paperSize="9" fitToHeight="0" fitToWidth="1"/>
  <headerFooter>
    <oddHeader>&amp;L&amp;9 &amp;K6B7280Built AI · Bidroom in a Box&amp;R&amp;9 &amp;K6B7280BAI-BOQ-WBK-ONC-001</oddHeader>
    <oddFooter>&amp;C&amp;9 &amp;K6B7280FOR SUBMISSION · © 2026 Built AI Ltd&amp;R&amp;9 &amp;K6B7280Page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2026-05-20T14:33:25Z</dcterms:created>
  <dcterms:modified xmlns:dcterms="http://purl.org/dc/terms/" xmlns:xsi="http://www.w3.org/2001/XMLSchema-instance" xsi:type="dcterms:W3CDTF">2026-05-20T14:33:26Z</dcterms:modified>
</cp:coreProperties>
</file>